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N33" i="1" l="1"/>
  <c r="M33" i="1"/>
  <c r="J33" i="1"/>
  <c r="G33" i="1" l="1"/>
  <c r="F33" i="1"/>
  <c r="E33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5" i="1"/>
  <c r="J6" i="1"/>
  <c r="J3" i="1"/>
  <c r="H6" i="1"/>
  <c r="H3" i="1"/>
  <c r="F3" i="1"/>
  <c r="F6" i="1" s="1"/>
  <c r="D4" i="1"/>
  <c r="D3" i="1"/>
  <c r="D6" i="1" s="1"/>
  <c r="C7" i="1" s="1"/>
  <c r="A4" i="1"/>
</calcChain>
</file>

<file path=xl/sharedStrings.xml><?xml version="1.0" encoding="utf-8"?>
<sst xmlns="http://schemas.openxmlformats.org/spreadsheetml/2006/main" count="69" uniqueCount="24">
  <si>
    <t>N договора</t>
  </si>
  <si>
    <t>Остаток</t>
  </si>
  <si>
    <t xml:space="preserve">Наименование </t>
  </si>
  <si>
    <t>Сумма,руб</t>
  </si>
  <si>
    <t>Сумма "Фактические платежи Займодавца"</t>
  </si>
  <si>
    <t>Сумма по графику платежей в договоре</t>
  </si>
  <si>
    <t>Сумма "Фактические платежи Заёмщика"</t>
  </si>
  <si>
    <t>Общая сумма к выплате</t>
  </si>
  <si>
    <t>https://yadi.sk/d/6Mt9Ew1OimLxz</t>
  </si>
  <si>
    <t>Ссылка на все документы</t>
  </si>
  <si>
    <t>Дата</t>
  </si>
  <si>
    <t>Проплачено</t>
  </si>
  <si>
    <t>Подтверждение</t>
  </si>
  <si>
    <t>Селезенев О.Н.</t>
  </si>
  <si>
    <t>Сумма всех платежей</t>
  </si>
  <si>
    <t>Остаток без %</t>
  </si>
  <si>
    <t>Кумов</t>
  </si>
  <si>
    <t>Гольцев</t>
  </si>
  <si>
    <t>Решение суда</t>
  </si>
  <si>
    <t>Госпошлина</t>
  </si>
  <si>
    <t>ПриБыль</t>
  </si>
  <si>
    <t>Итого взыскать</t>
  </si>
  <si>
    <t>Итого долг</t>
  </si>
  <si>
    <t>Оплата Евдокимовой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</si>
</sst>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rgb="FFFFFF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2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7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di.sk/d/6Mt9Ew1OimLx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F8" sqref="F8"/>
    </sheetView>
  </sheetViews>
  <sheetFormatPr defaultRowHeight="15" x14ac:dyDescent="0.25"/>
  <cols>
    <col min="1" max="1" width="3" bestFit="1" customWidth="1"/>
    <col min="2" max="2" width="41" customWidth="1"/>
    <col min="3" max="3" width="10.85546875" style="19" bestFit="1" customWidth="1"/>
    <col min="4" max="4" width="15" bestFit="1" customWidth="1"/>
    <col min="5" max="5" width="12.7109375" customWidth="1"/>
    <col min="6" max="6" width="12.5703125" customWidth="1"/>
    <col min="7" max="7" width="13.28515625" customWidth="1"/>
    <col min="8" max="8" width="12.5703125" customWidth="1"/>
    <col min="9" max="9" width="10.85546875" bestFit="1" customWidth="1"/>
    <col min="10" max="10" width="10.140625" bestFit="1" customWidth="1"/>
  </cols>
  <sheetData>
    <row r="1" spans="1:19" x14ac:dyDescent="0.25">
      <c r="A1" s="2"/>
      <c r="B1" s="4"/>
      <c r="C1" s="18">
        <v>1</v>
      </c>
      <c r="D1" s="18"/>
      <c r="E1" s="18">
        <v>2</v>
      </c>
      <c r="F1" s="18"/>
      <c r="G1" s="18">
        <v>3</v>
      </c>
      <c r="H1" s="18"/>
      <c r="I1" s="18">
        <v>3</v>
      </c>
      <c r="J1" s="18"/>
    </row>
    <row r="2" spans="1:19" x14ac:dyDescent="0.25">
      <c r="A2" s="2"/>
      <c r="B2" s="6" t="s">
        <v>2</v>
      </c>
      <c r="C2" s="39" t="s">
        <v>0</v>
      </c>
      <c r="D2" s="3" t="s">
        <v>3</v>
      </c>
      <c r="E2" s="3" t="s">
        <v>0</v>
      </c>
      <c r="F2" s="3" t="s">
        <v>3</v>
      </c>
      <c r="G2" s="3" t="s">
        <v>0</v>
      </c>
      <c r="H2" s="3" t="s">
        <v>3</v>
      </c>
      <c r="I2" s="3" t="s">
        <v>0</v>
      </c>
      <c r="J2" s="3" t="s">
        <v>3</v>
      </c>
    </row>
    <row r="3" spans="1:19" x14ac:dyDescent="0.25">
      <c r="A3" s="2">
        <v>1</v>
      </c>
      <c r="B3" s="6" t="s">
        <v>5</v>
      </c>
      <c r="C3" s="20">
        <v>69714</v>
      </c>
      <c r="D3" s="1">
        <f>22500+47250</f>
        <v>69750</v>
      </c>
      <c r="E3" s="2">
        <v>69716</v>
      </c>
      <c r="F3" s="2">
        <f>14000+29260</f>
        <v>43260</v>
      </c>
      <c r="G3" s="2">
        <v>69730</v>
      </c>
      <c r="H3" s="2">
        <f>28000+57120</f>
        <v>85120</v>
      </c>
      <c r="I3" s="2">
        <v>69351</v>
      </c>
      <c r="J3" s="2">
        <f>31000+65410</f>
        <v>96410</v>
      </c>
    </row>
    <row r="4" spans="1:19" x14ac:dyDescent="0.25">
      <c r="A4" s="2">
        <f>A3+1</f>
        <v>2</v>
      </c>
      <c r="B4" s="6" t="s">
        <v>4</v>
      </c>
      <c r="C4" s="20">
        <v>69714</v>
      </c>
      <c r="D4" s="1">
        <f>14755+245</f>
        <v>15000</v>
      </c>
      <c r="E4" s="2">
        <v>69716</v>
      </c>
      <c r="F4" s="2">
        <v>10000</v>
      </c>
      <c r="G4" s="2">
        <v>69730</v>
      </c>
      <c r="H4" s="2">
        <v>20000</v>
      </c>
      <c r="I4" s="2">
        <v>69351</v>
      </c>
      <c r="J4" s="2">
        <v>20000</v>
      </c>
    </row>
    <row r="5" spans="1:19" x14ac:dyDescent="0.25">
      <c r="A5" s="2">
        <v>3</v>
      </c>
      <c r="B5" s="6" t="s">
        <v>6</v>
      </c>
      <c r="C5" s="20">
        <v>69714</v>
      </c>
      <c r="D5" s="1">
        <v>0</v>
      </c>
      <c r="E5" s="2">
        <v>69716</v>
      </c>
      <c r="F5" s="2">
        <v>0</v>
      </c>
      <c r="G5" s="2">
        <v>69730</v>
      </c>
      <c r="H5" s="2">
        <v>0</v>
      </c>
      <c r="I5" s="2">
        <v>69351</v>
      </c>
      <c r="J5" s="2">
        <f>1000+1280</f>
        <v>2280</v>
      </c>
    </row>
    <row r="6" spans="1:19" x14ac:dyDescent="0.25">
      <c r="A6" s="2">
        <v>4</v>
      </c>
      <c r="B6" s="6" t="s">
        <v>1</v>
      </c>
      <c r="C6" s="20">
        <v>69714</v>
      </c>
      <c r="D6" s="3">
        <f>D3-D5</f>
        <v>69750</v>
      </c>
      <c r="E6" s="2">
        <v>69716</v>
      </c>
      <c r="F6" s="4">
        <f>F3-F5</f>
        <v>43260</v>
      </c>
      <c r="G6" s="2">
        <v>69730</v>
      </c>
      <c r="H6" s="4">
        <f>H3-H5</f>
        <v>85120</v>
      </c>
      <c r="I6" s="2">
        <v>69351</v>
      </c>
      <c r="J6" s="4">
        <f>J3-J5</f>
        <v>94130</v>
      </c>
    </row>
    <row r="7" spans="1:19" ht="15.75" x14ac:dyDescent="0.25">
      <c r="A7" s="2">
        <v>5</v>
      </c>
      <c r="B7" s="7" t="s">
        <v>7</v>
      </c>
      <c r="C7" s="17">
        <f>D6+F6+H6+J6</f>
        <v>292260</v>
      </c>
      <c r="D7" s="17"/>
      <c r="E7" s="17"/>
      <c r="F7" s="17"/>
      <c r="G7" s="17"/>
      <c r="H7" s="17"/>
      <c r="I7" s="17"/>
      <c r="J7" s="17"/>
    </row>
    <row r="8" spans="1:19" x14ac:dyDescent="0.25">
      <c r="A8" s="8">
        <v>6</v>
      </c>
      <c r="B8" s="7" t="s">
        <v>9</v>
      </c>
      <c r="C8" s="44" t="s">
        <v>8</v>
      </c>
      <c r="D8" s="2"/>
      <c r="E8" s="2"/>
      <c r="F8" s="2"/>
      <c r="G8" s="2"/>
      <c r="H8" s="2"/>
      <c r="I8" s="2"/>
      <c r="J8" s="2"/>
    </row>
    <row r="10" spans="1:19" ht="30" x14ac:dyDescent="0.25">
      <c r="A10" s="2"/>
      <c r="B10" s="31" t="s">
        <v>23</v>
      </c>
      <c r="C10" s="39" t="s">
        <v>10</v>
      </c>
      <c r="D10" s="4" t="s">
        <v>12</v>
      </c>
      <c r="E10" s="12" t="s">
        <v>3</v>
      </c>
      <c r="F10" s="14" t="s">
        <v>14</v>
      </c>
      <c r="G10" s="15" t="s">
        <v>15</v>
      </c>
      <c r="H10" s="27" t="s">
        <v>16</v>
      </c>
      <c r="I10" s="27" t="s">
        <v>17</v>
      </c>
      <c r="J10" s="28" t="s">
        <v>22</v>
      </c>
      <c r="K10" s="24" t="s">
        <v>18</v>
      </c>
      <c r="L10" s="24" t="s">
        <v>19</v>
      </c>
      <c r="M10" s="26" t="s">
        <v>21</v>
      </c>
      <c r="N10" s="27" t="s">
        <v>20</v>
      </c>
    </row>
    <row r="11" spans="1:19" x14ac:dyDescent="0.25">
      <c r="A11" s="2">
        <v>1</v>
      </c>
      <c r="B11" s="5" t="s">
        <v>11</v>
      </c>
      <c r="C11" s="40">
        <v>42270</v>
      </c>
      <c r="D11" s="9" t="s">
        <v>13</v>
      </c>
      <c r="E11" s="13">
        <v>1500</v>
      </c>
      <c r="F11" s="16"/>
      <c r="G11" s="16"/>
      <c r="H11" s="20"/>
      <c r="I11" s="20"/>
      <c r="J11" s="2"/>
      <c r="K11" s="25"/>
      <c r="L11" s="25"/>
      <c r="M11" s="25"/>
      <c r="N11" s="2"/>
    </row>
    <row r="12" spans="1:19" x14ac:dyDescent="0.25">
      <c r="A12" s="2">
        <f>A11+1</f>
        <v>2</v>
      </c>
      <c r="B12" s="5" t="s">
        <v>11</v>
      </c>
      <c r="C12" s="40">
        <v>42297</v>
      </c>
      <c r="D12" s="9" t="s">
        <v>13</v>
      </c>
      <c r="E12" s="13">
        <v>1500</v>
      </c>
      <c r="F12" s="16"/>
      <c r="G12" s="16"/>
      <c r="H12" s="20"/>
      <c r="I12" s="20"/>
      <c r="J12" s="2"/>
      <c r="K12" s="25"/>
      <c r="L12" s="25"/>
      <c r="M12" s="25"/>
      <c r="N12" s="2"/>
    </row>
    <row r="13" spans="1:19" x14ac:dyDescent="0.25">
      <c r="A13" s="2">
        <f>A12+1</f>
        <v>3</v>
      </c>
      <c r="B13" s="5" t="s">
        <v>11</v>
      </c>
      <c r="C13" s="40">
        <v>42325</v>
      </c>
      <c r="D13" s="9" t="s">
        <v>13</v>
      </c>
      <c r="E13" s="13">
        <v>1500</v>
      </c>
      <c r="F13" s="16"/>
      <c r="G13" s="16"/>
      <c r="H13" s="20"/>
      <c r="I13" s="20"/>
      <c r="J13" s="2"/>
      <c r="K13" s="25"/>
      <c r="L13" s="25"/>
      <c r="M13" s="25"/>
      <c r="N13" s="2"/>
    </row>
    <row r="14" spans="1:19" x14ac:dyDescent="0.25">
      <c r="A14" s="2">
        <f>A13+1</f>
        <v>4</v>
      </c>
      <c r="B14" s="5" t="s">
        <v>11</v>
      </c>
      <c r="C14" s="40">
        <v>42356</v>
      </c>
      <c r="D14" s="9" t="s">
        <v>13</v>
      </c>
      <c r="E14" s="13">
        <v>1500</v>
      </c>
      <c r="F14" s="16"/>
      <c r="G14" s="16"/>
      <c r="H14" s="20"/>
      <c r="I14" s="20"/>
      <c r="J14" s="2"/>
      <c r="K14" s="25"/>
      <c r="L14" s="25"/>
      <c r="M14" s="25"/>
      <c r="N14" s="2"/>
    </row>
    <row r="15" spans="1:19" x14ac:dyDescent="0.25">
      <c r="A15" s="2">
        <f t="shared" ref="A15:A27" si="0">A14+1</f>
        <v>5</v>
      </c>
      <c r="B15" s="5" t="s">
        <v>11</v>
      </c>
      <c r="C15" s="40">
        <v>42389</v>
      </c>
      <c r="D15" s="9" t="s">
        <v>13</v>
      </c>
      <c r="E15" s="13">
        <v>2000</v>
      </c>
      <c r="F15" s="16"/>
      <c r="G15" s="16"/>
      <c r="H15" s="20"/>
      <c r="I15" s="20"/>
      <c r="J15" s="2"/>
      <c r="K15" s="25"/>
      <c r="L15" s="25"/>
      <c r="M15" s="25"/>
      <c r="N15" s="2"/>
    </row>
    <row r="16" spans="1:19" ht="18.75" x14ac:dyDescent="0.3">
      <c r="A16" s="2">
        <f t="shared" si="0"/>
        <v>6</v>
      </c>
      <c r="B16" s="5" t="s">
        <v>11</v>
      </c>
      <c r="C16" s="40">
        <v>42418</v>
      </c>
      <c r="D16" s="9" t="s">
        <v>13</v>
      </c>
      <c r="E16" s="13">
        <v>2000</v>
      </c>
      <c r="F16" s="16"/>
      <c r="G16" s="16"/>
      <c r="H16" s="20"/>
      <c r="I16" s="20"/>
      <c r="J16" s="2"/>
      <c r="K16" s="25"/>
      <c r="L16" s="25"/>
      <c r="M16" s="25"/>
      <c r="N16" s="2"/>
      <c r="S16" s="29"/>
    </row>
    <row r="17" spans="1:14" x14ac:dyDescent="0.25">
      <c r="A17" s="2">
        <f t="shared" si="0"/>
        <v>7</v>
      </c>
      <c r="B17" s="5" t="s">
        <v>11</v>
      </c>
      <c r="C17" s="40">
        <v>42448</v>
      </c>
      <c r="D17" s="9" t="s">
        <v>13</v>
      </c>
      <c r="E17" s="13">
        <v>2000</v>
      </c>
      <c r="F17" s="16"/>
      <c r="G17" s="16"/>
      <c r="H17" s="20"/>
      <c r="I17" s="20"/>
      <c r="J17" s="2"/>
      <c r="K17" s="25"/>
      <c r="L17" s="25"/>
      <c r="M17" s="25"/>
      <c r="N17" s="2"/>
    </row>
    <row r="18" spans="1:14" x14ac:dyDescent="0.25">
      <c r="A18" s="2">
        <f t="shared" si="0"/>
        <v>8</v>
      </c>
      <c r="B18" s="5" t="s">
        <v>11</v>
      </c>
      <c r="C18" s="40">
        <v>42479</v>
      </c>
      <c r="D18" s="9" t="s">
        <v>13</v>
      </c>
      <c r="E18" s="13">
        <v>2000</v>
      </c>
      <c r="F18" s="16"/>
      <c r="G18" s="16"/>
      <c r="H18" s="20"/>
      <c r="I18" s="20"/>
      <c r="J18" s="2"/>
      <c r="K18" s="25"/>
      <c r="L18" s="25"/>
      <c r="M18" s="25"/>
      <c r="N18" s="2"/>
    </row>
    <row r="19" spans="1:14" x14ac:dyDescent="0.25">
      <c r="A19" s="2">
        <f t="shared" si="0"/>
        <v>9</v>
      </c>
      <c r="B19" s="5" t="s">
        <v>11</v>
      </c>
      <c r="C19" s="41">
        <v>42508</v>
      </c>
      <c r="D19" s="32" t="s">
        <v>13</v>
      </c>
      <c r="E19" s="33">
        <v>2000</v>
      </c>
      <c r="F19" s="16"/>
      <c r="G19" s="16"/>
      <c r="H19" s="20"/>
      <c r="I19" s="20"/>
      <c r="J19" s="2"/>
      <c r="K19" s="25"/>
      <c r="L19" s="25"/>
      <c r="M19" s="25"/>
      <c r="N19" s="2"/>
    </row>
    <row r="20" spans="1:14" x14ac:dyDescent="0.25">
      <c r="A20" s="2">
        <f t="shared" si="0"/>
        <v>10</v>
      </c>
      <c r="B20" s="5" t="s">
        <v>11</v>
      </c>
      <c r="C20" s="41">
        <v>42539</v>
      </c>
      <c r="D20" s="32" t="s">
        <v>13</v>
      </c>
      <c r="E20" s="33">
        <v>2000</v>
      </c>
      <c r="F20" s="16"/>
      <c r="G20" s="16"/>
      <c r="H20" s="20"/>
      <c r="I20" s="20"/>
      <c r="J20" s="2"/>
      <c r="K20" s="25"/>
      <c r="L20" s="25"/>
      <c r="M20" s="25"/>
      <c r="N20" s="2"/>
    </row>
    <row r="21" spans="1:14" x14ac:dyDescent="0.25">
      <c r="A21" s="2">
        <f t="shared" si="0"/>
        <v>11</v>
      </c>
      <c r="B21" s="5" t="s">
        <v>11</v>
      </c>
      <c r="C21" s="41">
        <v>42569</v>
      </c>
      <c r="D21" s="32" t="s">
        <v>13</v>
      </c>
      <c r="E21" s="33">
        <v>2000</v>
      </c>
      <c r="F21" s="16"/>
      <c r="G21" s="16"/>
      <c r="H21" s="20"/>
      <c r="I21" s="20"/>
      <c r="J21" s="2"/>
      <c r="K21" s="25"/>
      <c r="L21" s="25"/>
      <c r="M21" s="25"/>
      <c r="N21" s="2"/>
    </row>
    <row r="22" spans="1:14" x14ac:dyDescent="0.25">
      <c r="A22" s="2">
        <f t="shared" si="0"/>
        <v>12</v>
      </c>
      <c r="B22" s="5" t="s">
        <v>11</v>
      </c>
      <c r="C22" s="41">
        <v>42600</v>
      </c>
      <c r="D22" s="32" t="s">
        <v>13</v>
      </c>
      <c r="E22" s="33">
        <v>2000</v>
      </c>
      <c r="F22" s="16"/>
      <c r="G22" s="16"/>
      <c r="H22" s="20"/>
      <c r="I22" s="20"/>
      <c r="J22" s="2"/>
      <c r="K22" s="25"/>
      <c r="L22" s="25"/>
      <c r="M22" s="25"/>
      <c r="N22" s="2"/>
    </row>
    <row r="23" spans="1:14" x14ac:dyDescent="0.25">
      <c r="A23" s="11">
        <f t="shared" si="0"/>
        <v>13</v>
      </c>
      <c r="B23" s="10" t="s">
        <v>11</v>
      </c>
      <c r="C23" s="42">
        <v>42614</v>
      </c>
      <c r="D23" s="32" t="s">
        <v>13</v>
      </c>
      <c r="E23" s="33">
        <v>2000</v>
      </c>
      <c r="F23" s="16"/>
      <c r="G23" s="16"/>
      <c r="H23" s="20"/>
      <c r="I23" s="20"/>
      <c r="J23" s="2"/>
      <c r="K23" s="25"/>
      <c r="L23" s="25"/>
      <c r="M23" s="25"/>
      <c r="N23" s="2"/>
    </row>
    <row r="24" spans="1:14" x14ac:dyDescent="0.25">
      <c r="A24" s="11">
        <f t="shared" si="0"/>
        <v>14</v>
      </c>
      <c r="B24" s="10" t="s">
        <v>11</v>
      </c>
      <c r="C24" s="42">
        <v>42644</v>
      </c>
      <c r="D24" s="32" t="s">
        <v>13</v>
      </c>
      <c r="E24" s="33">
        <v>2000</v>
      </c>
      <c r="F24" s="16"/>
      <c r="G24" s="16"/>
      <c r="H24" s="20"/>
      <c r="I24" s="20"/>
      <c r="J24" s="2"/>
      <c r="K24" s="25"/>
      <c r="L24" s="25"/>
      <c r="M24" s="25"/>
      <c r="N24" s="2"/>
    </row>
    <row r="25" spans="1:14" x14ac:dyDescent="0.25">
      <c r="A25" s="11">
        <f t="shared" si="0"/>
        <v>15</v>
      </c>
      <c r="B25" s="10" t="s">
        <v>11</v>
      </c>
      <c r="C25" s="42">
        <v>42675</v>
      </c>
      <c r="D25" s="32" t="s">
        <v>13</v>
      </c>
      <c r="E25" s="33">
        <v>2000</v>
      </c>
      <c r="F25" s="16"/>
      <c r="G25" s="16"/>
      <c r="H25" s="20"/>
      <c r="I25" s="20"/>
      <c r="J25" s="2"/>
      <c r="K25" s="25"/>
      <c r="L25" s="25"/>
      <c r="M25" s="25"/>
      <c r="N25" s="2"/>
    </row>
    <row r="26" spans="1:14" x14ac:dyDescent="0.25">
      <c r="A26" s="11">
        <f t="shared" si="0"/>
        <v>16</v>
      </c>
      <c r="B26" s="10" t="s">
        <v>11</v>
      </c>
      <c r="C26" s="42">
        <v>42705</v>
      </c>
      <c r="D26" s="32" t="s">
        <v>13</v>
      </c>
      <c r="E26" s="33">
        <v>2000</v>
      </c>
      <c r="F26" s="16"/>
      <c r="G26" s="16"/>
      <c r="H26" s="20"/>
      <c r="I26" s="20"/>
      <c r="J26" s="2"/>
      <c r="K26" s="25"/>
      <c r="L26" s="25"/>
      <c r="M26" s="25"/>
      <c r="N26" s="2"/>
    </row>
    <row r="27" spans="1:14" x14ac:dyDescent="0.25">
      <c r="A27" s="11">
        <f t="shared" si="0"/>
        <v>17</v>
      </c>
      <c r="B27" s="10" t="s">
        <v>11</v>
      </c>
      <c r="C27" s="42">
        <v>42736</v>
      </c>
      <c r="D27" s="32" t="s">
        <v>13</v>
      </c>
      <c r="E27" s="33">
        <v>2000</v>
      </c>
      <c r="F27" s="16"/>
      <c r="G27" s="16"/>
      <c r="H27" s="20"/>
      <c r="I27" s="20"/>
      <c r="J27" s="2"/>
      <c r="K27" s="25"/>
      <c r="L27" s="25"/>
      <c r="M27" s="25"/>
      <c r="N27" s="2"/>
    </row>
    <row r="28" spans="1:14" x14ac:dyDescent="0.25">
      <c r="B28" s="10" t="s">
        <v>11</v>
      </c>
      <c r="C28" s="42">
        <v>42767</v>
      </c>
      <c r="D28" s="32" t="s">
        <v>13</v>
      </c>
      <c r="E28" s="33">
        <v>2000</v>
      </c>
      <c r="F28" s="16"/>
      <c r="G28" s="16"/>
      <c r="H28" s="20"/>
      <c r="I28" s="20"/>
      <c r="J28" s="2"/>
      <c r="K28" s="25"/>
      <c r="L28" s="25"/>
      <c r="M28" s="25"/>
      <c r="N28" s="2"/>
    </row>
    <row r="29" spans="1:14" x14ac:dyDescent="0.25">
      <c r="B29" s="10" t="s">
        <v>11</v>
      </c>
      <c r="C29" s="43"/>
      <c r="D29" s="32"/>
      <c r="E29" s="33"/>
      <c r="F29" s="16"/>
      <c r="G29" s="16"/>
      <c r="H29" s="20"/>
      <c r="I29" s="20"/>
      <c r="J29" s="2"/>
      <c r="K29" s="25"/>
      <c r="L29" s="25"/>
      <c r="M29" s="25"/>
      <c r="N29" s="2"/>
    </row>
    <row r="30" spans="1:14" x14ac:dyDescent="0.25">
      <c r="B30" s="10" t="s">
        <v>11</v>
      </c>
      <c r="C30" s="43"/>
      <c r="D30" s="32"/>
      <c r="E30" s="33"/>
      <c r="F30" s="16"/>
      <c r="G30" s="16"/>
      <c r="H30" s="20"/>
      <c r="I30" s="20"/>
      <c r="J30" s="2"/>
      <c r="K30" s="25"/>
      <c r="L30" s="25"/>
      <c r="M30" s="25"/>
      <c r="N30" s="2"/>
    </row>
    <row r="31" spans="1:14" x14ac:dyDescent="0.25">
      <c r="B31" s="10" t="s">
        <v>11</v>
      </c>
      <c r="C31" s="43"/>
      <c r="D31" s="32"/>
      <c r="E31" s="33"/>
      <c r="F31" s="16"/>
      <c r="G31" s="16"/>
      <c r="H31" s="20"/>
      <c r="I31" s="20"/>
      <c r="J31" s="2"/>
      <c r="K31" s="25"/>
      <c r="L31" s="25"/>
      <c r="M31" s="25"/>
      <c r="N31" s="2"/>
    </row>
    <row r="32" spans="1:14" ht="15.75" thickBot="1" x14ac:dyDescent="0.3">
      <c r="B32" s="10" t="s">
        <v>11</v>
      </c>
      <c r="C32" s="43"/>
      <c r="D32" s="32"/>
      <c r="E32" s="37"/>
      <c r="F32" s="16"/>
      <c r="G32" s="16"/>
      <c r="H32" s="20"/>
      <c r="I32" s="20"/>
      <c r="J32" s="2"/>
      <c r="K32" s="25"/>
      <c r="L32" s="25"/>
      <c r="M32" s="25"/>
      <c r="N32" s="2"/>
    </row>
    <row r="33" spans="5:14" s="19" customFormat="1" ht="19.5" thickBot="1" x14ac:dyDescent="0.3">
      <c r="E33" s="38">
        <f>SUM(E11:E32)</f>
        <v>34000</v>
      </c>
      <c r="F33" s="36">
        <f>D4+F4+H4+J4</f>
        <v>65000</v>
      </c>
      <c r="G33" s="34">
        <f>F33-E33</f>
        <v>31000</v>
      </c>
      <c r="H33" s="21">
        <v>31876</v>
      </c>
      <c r="I33" s="21">
        <v>5000</v>
      </c>
      <c r="J33" s="22">
        <f>G33+H33+I33</f>
        <v>67876</v>
      </c>
      <c r="K33" s="26">
        <v>65550</v>
      </c>
      <c r="L33" s="26">
        <v>2622</v>
      </c>
      <c r="M33" s="35">
        <f>K33+L33</f>
        <v>68172</v>
      </c>
      <c r="N33" s="30">
        <f>M33-J33</f>
        <v>296</v>
      </c>
    </row>
    <row r="34" spans="5:14" x14ac:dyDescent="0.25">
      <c r="K34" s="23"/>
      <c r="L34" s="23"/>
      <c r="M34" s="23"/>
    </row>
  </sheetData>
  <mergeCells count="5">
    <mergeCell ref="C7:J7"/>
    <mergeCell ref="C1:D1"/>
    <mergeCell ref="E1:F1"/>
    <mergeCell ref="G1:H1"/>
    <mergeCell ref="I1:J1"/>
  </mergeCells>
  <phoneticPr fontId="3" type="noConversion"/>
  <hyperlinks>
    <hyperlink ref="C8" r:id="rId1"/>
  </hyperlinks>
  <pageMargins left="0.7" right="0.7" top="0.75" bottom="0.75" header="0.3" footer="0.3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2019-09-23T12:01:20Z</dcterms:modified>
</cp:coreProperties>
</file>